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tabRatio="689" activeTab="2"/>
  </bookViews>
  <sheets>
    <sheet name="ОБРАЗЕЦ прил 2" sheetId="7" r:id="rId1"/>
    <sheet name="Приложение 1" sheetId="5" r:id="rId2"/>
    <sheet name="Приложение 2" sheetId="6" r:id="rId3"/>
  </sheets>
  <calcPr calcId="125725"/>
</workbook>
</file>

<file path=xl/calcChain.xml><?xml version="1.0" encoding="utf-8"?>
<calcChain xmlns="http://schemas.openxmlformats.org/spreadsheetml/2006/main">
  <c r="Z10" i="7"/>
  <c r="Z12" s="1"/>
  <c r="Y10"/>
  <c r="Y12" s="1"/>
  <c r="X10"/>
  <c r="X12" s="1"/>
  <c r="W10"/>
  <c r="W12" s="1"/>
  <c r="V10"/>
  <c r="V12" s="1"/>
  <c r="U10"/>
  <c r="U12" s="1"/>
  <c r="T10"/>
  <c r="T12" s="1"/>
  <c r="S10"/>
  <c r="S12" s="1"/>
  <c r="R10"/>
  <c r="R12" s="1"/>
  <c r="Q10"/>
  <c r="Q12" s="1"/>
  <c r="P10"/>
  <c r="P12" s="1"/>
  <c r="O10"/>
  <c r="O12" s="1"/>
  <c r="N10"/>
  <c r="N12" s="1"/>
  <c r="M10"/>
  <c r="M12" s="1"/>
  <c r="L10"/>
  <c r="L12" s="1"/>
  <c r="K10"/>
  <c r="K12" s="1"/>
  <c r="J10"/>
  <c r="J12" s="1"/>
  <c r="I10"/>
  <c r="I12" s="1"/>
  <c r="H10"/>
  <c r="H12" s="1"/>
  <c r="G10"/>
  <c r="G12" s="1"/>
  <c r="F10"/>
  <c r="F12" s="1"/>
  <c r="E10"/>
  <c r="E12" s="1"/>
  <c r="C10"/>
  <c r="B10"/>
  <c r="AB9"/>
  <c r="AA9" s="1"/>
  <c r="D9"/>
  <c r="AB8"/>
  <c r="AA8" s="1"/>
  <c r="D8"/>
  <c r="AB7"/>
  <c r="AA7" s="1"/>
  <c r="D7"/>
  <c r="AB6"/>
  <c r="AA6" s="1"/>
  <c r="D6"/>
  <c r="AB5"/>
  <c r="AA5" s="1"/>
  <c r="D5"/>
  <c r="AA12" l="1"/>
  <c r="C13" s="1"/>
  <c r="D10"/>
  <c r="AB10"/>
  <c r="AA10" s="1"/>
  <c r="G10" i="5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9"/>
  <c r="D5" i="6"/>
  <c r="D6"/>
  <c r="D7"/>
  <c r="D8"/>
  <c r="D9"/>
  <c r="Z10"/>
  <c r="Z12" s="1"/>
  <c r="Y10"/>
  <c r="Y12" s="1"/>
  <c r="X10"/>
  <c r="X12" s="1"/>
  <c r="W10"/>
  <c r="W12" s="1"/>
  <c r="V10"/>
  <c r="V12" s="1"/>
  <c r="U10"/>
  <c r="U12" s="1"/>
  <c r="T10"/>
  <c r="T12" s="1"/>
  <c r="S10"/>
  <c r="S12" s="1"/>
  <c r="R10"/>
  <c r="R12" s="1"/>
  <c r="Q10"/>
  <c r="Q12" s="1"/>
  <c r="P10"/>
  <c r="P12" s="1"/>
  <c r="O10"/>
  <c r="O12" s="1"/>
  <c r="N10"/>
  <c r="N12" s="1"/>
  <c r="M10"/>
  <c r="M12" s="1"/>
  <c r="L10"/>
  <c r="L12" s="1"/>
  <c r="K10"/>
  <c r="K12" s="1"/>
  <c r="J10"/>
  <c r="J12" s="1"/>
  <c r="I10"/>
  <c r="I12" s="1"/>
  <c r="H10"/>
  <c r="H12" s="1"/>
  <c r="G10"/>
  <c r="G12" s="1"/>
  <c r="F10"/>
  <c r="F12" s="1"/>
  <c r="E10"/>
  <c r="E12" s="1"/>
  <c r="C10"/>
  <c r="B10"/>
  <c r="AB9"/>
  <c r="AA9" s="1"/>
  <c r="AB8"/>
  <c r="AA8" s="1"/>
  <c r="AB7"/>
  <c r="AA7" s="1"/>
  <c r="AB6"/>
  <c r="AA6" s="1"/>
  <c r="AB5"/>
  <c r="AA5" s="1"/>
  <c r="D33" i="5"/>
  <c r="AA12" i="6" l="1"/>
  <c r="D10"/>
  <c r="AB10"/>
  <c r="AA10" s="1"/>
  <c r="E33" i="5" l="1"/>
</calcChain>
</file>

<file path=xl/sharedStrings.xml><?xml version="1.0" encoding="utf-8"?>
<sst xmlns="http://schemas.openxmlformats.org/spreadsheetml/2006/main" count="114" uniqueCount="75">
  <si>
    <t>№ п/п</t>
  </si>
  <si>
    <t>Предмет</t>
  </si>
  <si>
    <t>Кол-во участников Олимпиады (чел.)</t>
  </si>
  <si>
    <t>Кол-во победителей (чел.)</t>
  </si>
  <si>
    <t>Кол-во призеров (чел.)</t>
  </si>
  <si>
    <t>Кол-во независимых наблюдателей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</si>
  <si>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</si>
  <si>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</si>
  <si>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</si>
  <si>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</si>
  <si>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</si>
  <si>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</si>
  <si>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</si>
  <si>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</si>
  <si>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</si>
  <si>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</si>
  <si>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</si>
  <si>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</si>
  <si>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</si>
  <si>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</si>
  <si>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</si>
  <si>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</si>
  <si>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</si>
  <si>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</si>
  <si>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</si>
  <si>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</si>
  <si>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</si>
  <si>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</si>
  <si>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</si>
  <si>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</si>
  <si>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</si>
  <si>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</si>
  <si>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</si>
  <si>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</si>
  <si>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</si>
  <si>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</si>
  <si>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</si>
  <si>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</si>
  <si>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</si>
  <si>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</si>
  <si>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</si>
  <si>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</si>
  <si>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</si>
  <si>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</si>
  <si>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</si>
  <si>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</si>
  <si>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7 - е</t>
  </si>
  <si>
    <t>8 - е</t>
  </si>
  <si>
    <t>9 - е</t>
  </si>
  <si>
    <t>10 - е</t>
  </si>
  <si>
    <t>11 - е</t>
  </si>
  <si>
    <t>Итого</t>
  </si>
  <si>
    <t>контроль!!!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</si>
  <si>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</si>
  <si>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</si>
  <si>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</si>
  <si>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</si>
  <si>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</si>
  <si>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контактный телефон (моб.тел.)</t>
  </si>
  <si>
    <t>ФИО исполнителя (полностью)</t>
  </si>
  <si>
    <t>7. Степень участия обучающихся в предметах школьного этапа Олимпиады в 2017-2018 учебном году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</si>
  <si>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</si>
  <si>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</si>
  <si>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</si>
  <si>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</si>
  <si>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</si>
  <si>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</si>
  <si>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</si>
  <si>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ПРИЛОЖЕНИЕ 2. Степень участия обучающихся в предметах муниципального этапа Олимпиады в 2018-2019 учебном году</t>
  </si>
  <si>
    <t>Отчет о проведении муниципального этапа всероссийской олимпиады школьников в 2018/2019 учебном году</t>
  </si>
  <si>
    <t>Количество обучающихся, принимавших участие в муниципальном этапе Олимпиады (чел.)</t>
  </si>
  <si>
    <t xml:space="preserve"> по 22 предметам</t>
  </si>
  <si>
    <r>
      <t xml:space="preserve">Приложение 1
к письму ГБУ ТО 
"Центр оценки качества образования"
от </t>
    </r>
    <r>
      <rPr>
        <u/>
        <sz val="11"/>
        <color rgb="FFFF0000"/>
        <rFont val="Times New Roman"/>
        <family val="1"/>
        <charset val="204"/>
      </rPr>
      <t xml:space="preserve">26.11.2018 </t>
    </r>
    <r>
      <rPr>
        <sz val="11"/>
        <color rgb="FFFF0000"/>
        <rFont val="Times New Roman"/>
        <family val="1"/>
        <charset val="204"/>
      </rPr>
      <t xml:space="preserve">№ </t>
    </r>
    <r>
      <rPr>
        <u/>
        <sz val="11"/>
        <color rgb="FFFF0000"/>
        <rFont val="Times New Roman"/>
        <family val="1"/>
        <charset val="204"/>
      </rPr>
      <t>_280/03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</si>
  <si>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4. Сведения об участниках муниципального этапа Олимпиады </t>
  </si>
  <si>
    <t>**-Обучающийся, принявший участие в муниципальном  этапе Олимпиады по нескольким предметам, учитывается 1 раз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</si>
</sst>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8" fillId="5" borderId="0" xfId="0" applyFont="1" applyFill="1"/>
    <xf numFmtId="0" fontId="7" fillId="6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0" fillId="5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center"/>
    </xf>
    <xf numFmtId="0" fontId="0" fillId="7" borderId="1" xfId="0" applyFill="1" applyBorder="1"/>
    <xf numFmtId="0" fontId="13" fillId="9" borderId="6" xfId="0" applyFont="1" applyFill="1" applyBorder="1" applyAlignment="1"/>
    <xf numFmtId="0" fontId="2" fillId="7" borderId="0" xfId="0" applyFont="1" applyFill="1"/>
    <xf numFmtId="0" fontId="4" fillId="7" borderId="0" xfId="0" applyFont="1" applyFill="1"/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/>
    </xf>
    <xf numFmtId="0" fontId="14" fillId="0" borderId="0" xfId="0" applyFont="1"/>
    <xf numFmtId="0" fontId="12" fillId="3" borderId="0" xfId="0" applyFont="1" applyFill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/>
    <xf numFmtId="0" fontId="1" fillId="0" borderId="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workbookViewId="0">
      <selection activeCell="B16" sqref="B16:S16"/>
    </sheetView>
  </sheetViews>
  <sheetFormatPr defaultRowHeight="15"/>
  <cols>
    <col min="1" max="1" width="8.5703125" customWidth="1"/>
    <col min="2" max="2" width="18.140625" customWidth="1"/>
    <col min="3" max="3" width="13.28515625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38" t="s">
        <v>60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6" t="s">
        <v>52</v>
      </c>
      <c r="AB1" s="16" t="s">
        <v>52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</row>
    <row r="3" spans="1:28" ht="15.75">
      <c r="A3" s="63" t="s">
        <v>25</v>
      </c>
      <c r="B3" s="64" t="s">
        <v>26</v>
      </c>
      <c r="C3" s="65" t="s">
        <v>27</v>
      </c>
      <c r="D3" s="64" t="s">
        <v>28</v>
      </c>
      <c r="E3" s="60" t="s">
        <v>64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4"/>
      <c r="AB3" s="23"/>
    </row>
    <row r="4" spans="1:28" ht="103.5" customHeight="1">
      <c r="A4" s="63"/>
      <c r="B4" s="64"/>
      <c r="C4" s="66"/>
      <c r="D4" s="64"/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3" t="s">
        <v>36</v>
      </c>
      <c r="M4" s="13" t="s">
        <v>37</v>
      </c>
      <c r="N4" s="13" t="s">
        <v>38</v>
      </c>
      <c r="O4" s="13" t="s">
        <v>39</v>
      </c>
      <c r="P4" s="13" t="s">
        <v>40</v>
      </c>
      <c r="Q4" s="13" t="s">
        <v>41</v>
      </c>
      <c r="R4" s="13" t="s">
        <v>42</v>
      </c>
      <c r="S4" s="13" t="s">
        <v>43</v>
      </c>
      <c r="T4" s="13" t="s">
        <v>44</v>
      </c>
      <c r="U4" s="13" t="s">
        <v>45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25"/>
      <c r="AB4" s="23"/>
    </row>
    <row r="5" spans="1:28" ht="15.75">
      <c r="A5" s="55" t="s">
        <v>46</v>
      </c>
      <c r="B5" s="54">
        <v>195</v>
      </c>
      <c r="C5" s="36">
        <v>104</v>
      </c>
      <c r="D5" s="18">
        <f t="shared" ref="D5:D9" si="0">C5/B5*100</f>
        <v>53.333333333333336</v>
      </c>
      <c r="E5" s="54">
        <v>68</v>
      </c>
      <c r="F5" s="54">
        <v>5</v>
      </c>
      <c r="G5" s="54">
        <v>5</v>
      </c>
      <c r="H5" s="54">
        <v>5</v>
      </c>
      <c r="I5" s="54">
        <v>2</v>
      </c>
      <c r="J5" s="54">
        <v>5</v>
      </c>
      <c r="K5" s="54">
        <v>2</v>
      </c>
      <c r="L5" s="54">
        <v>3</v>
      </c>
      <c r="M5" s="54">
        <v>5</v>
      </c>
      <c r="N5" s="54">
        <v>4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27" t="str">
        <f t="shared" ref="AA5:AA10" si="1">IF($C5=$AB5, "верно", "ошибка")</f>
        <v>верно</v>
      </c>
      <c r="AB5" s="23">
        <f t="shared" ref="AB5:AB10" si="2">SUM($E5:$Z5)</f>
        <v>104</v>
      </c>
    </row>
    <row r="6" spans="1:28" ht="15.75">
      <c r="A6" s="55" t="s">
        <v>47</v>
      </c>
      <c r="B6" s="54">
        <v>182</v>
      </c>
      <c r="C6" s="36">
        <v>100</v>
      </c>
      <c r="D6" s="18">
        <f t="shared" si="0"/>
        <v>54.945054945054949</v>
      </c>
      <c r="E6" s="54">
        <v>32</v>
      </c>
      <c r="F6" s="54">
        <v>28</v>
      </c>
      <c r="G6" s="54">
        <v>9</v>
      </c>
      <c r="H6" s="54">
        <v>7</v>
      </c>
      <c r="I6" s="54">
        <v>9</v>
      </c>
      <c r="J6" s="54">
        <v>5</v>
      </c>
      <c r="K6" s="54">
        <v>3</v>
      </c>
      <c r="L6" s="54">
        <v>4</v>
      </c>
      <c r="M6" s="54">
        <v>1</v>
      </c>
      <c r="N6" s="54">
        <v>1</v>
      </c>
      <c r="O6" s="54"/>
      <c r="P6" s="54"/>
      <c r="Q6" s="54">
        <v>1</v>
      </c>
      <c r="R6" s="54"/>
      <c r="S6" s="54"/>
      <c r="T6" s="54"/>
      <c r="U6" s="54"/>
      <c r="V6" s="54"/>
      <c r="W6" s="54"/>
      <c r="X6" s="54"/>
      <c r="Y6" s="54"/>
      <c r="Z6" s="54"/>
      <c r="AA6" s="27" t="str">
        <f t="shared" si="1"/>
        <v>верно</v>
      </c>
      <c r="AB6" s="23">
        <f t="shared" si="2"/>
        <v>100</v>
      </c>
    </row>
    <row r="7" spans="1:28" ht="15.75">
      <c r="A7" s="55" t="s">
        <v>48</v>
      </c>
      <c r="B7" s="54">
        <v>171</v>
      </c>
      <c r="C7" s="36">
        <v>97</v>
      </c>
      <c r="D7" s="18">
        <f t="shared" si="0"/>
        <v>56.725146198830409</v>
      </c>
      <c r="E7" s="54">
        <v>35</v>
      </c>
      <c r="F7" s="54">
        <v>15</v>
      </c>
      <c r="G7" s="54">
        <v>11</v>
      </c>
      <c r="H7" s="54">
        <v>10</v>
      </c>
      <c r="I7" s="54">
        <v>8</v>
      </c>
      <c r="J7" s="54">
        <v>7</v>
      </c>
      <c r="K7" s="54">
        <v>4</v>
      </c>
      <c r="L7" s="54">
        <v>2</v>
      </c>
      <c r="M7" s="54">
        <v>2</v>
      </c>
      <c r="N7" s="54">
        <v>2</v>
      </c>
      <c r="O7" s="54"/>
      <c r="P7" s="54"/>
      <c r="Q7" s="54"/>
      <c r="R7" s="54">
        <v>1</v>
      </c>
      <c r="S7" s="54"/>
      <c r="T7" s="54"/>
      <c r="U7" s="54"/>
      <c r="V7" s="54"/>
      <c r="W7" s="54"/>
      <c r="X7" s="54"/>
      <c r="Y7" s="54"/>
      <c r="Z7" s="54"/>
      <c r="AA7" s="27" t="str">
        <f t="shared" si="1"/>
        <v>верно</v>
      </c>
      <c r="AB7" s="23">
        <f t="shared" si="2"/>
        <v>97</v>
      </c>
    </row>
    <row r="8" spans="1:28" ht="15.75">
      <c r="A8" s="55" t="s">
        <v>49</v>
      </c>
      <c r="B8" s="54">
        <v>86</v>
      </c>
      <c r="C8" s="36">
        <v>68</v>
      </c>
      <c r="D8" s="18">
        <f t="shared" si="0"/>
        <v>79.069767441860463</v>
      </c>
      <c r="E8" s="54">
        <v>20</v>
      </c>
      <c r="F8" s="54">
        <v>10</v>
      </c>
      <c r="G8" s="54">
        <v>5</v>
      </c>
      <c r="H8" s="54">
        <v>6</v>
      </c>
      <c r="I8" s="54">
        <v>9</v>
      </c>
      <c r="J8" s="54">
        <v>3</v>
      </c>
      <c r="K8" s="54">
        <v>4</v>
      </c>
      <c r="L8" s="54">
        <v>3</v>
      </c>
      <c r="M8" s="54">
        <v>3</v>
      </c>
      <c r="N8" s="54">
        <v>1</v>
      </c>
      <c r="O8" s="54">
        <v>2</v>
      </c>
      <c r="P8" s="54">
        <v>2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27" t="str">
        <f t="shared" si="1"/>
        <v>верно</v>
      </c>
      <c r="AB8" s="23">
        <f t="shared" si="2"/>
        <v>68</v>
      </c>
    </row>
    <row r="9" spans="1:28" ht="15.75">
      <c r="A9" s="55" t="s">
        <v>50</v>
      </c>
      <c r="B9" s="54">
        <v>103</v>
      </c>
      <c r="C9" s="36">
        <v>90</v>
      </c>
      <c r="D9" s="18">
        <f t="shared" si="0"/>
        <v>87.378640776699029</v>
      </c>
      <c r="E9" s="54">
        <v>18</v>
      </c>
      <c r="F9" s="54">
        <v>16</v>
      </c>
      <c r="G9" s="54">
        <v>15</v>
      </c>
      <c r="H9" s="54">
        <v>17</v>
      </c>
      <c r="I9" s="54">
        <v>8</v>
      </c>
      <c r="J9" s="54">
        <v>9</v>
      </c>
      <c r="K9" s="54">
        <v>1</v>
      </c>
      <c r="L9" s="54">
        <v>4</v>
      </c>
      <c r="M9" s="54">
        <v>1</v>
      </c>
      <c r="N9" s="54"/>
      <c r="O9" s="54">
        <v>1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7" t="str">
        <f t="shared" si="1"/>
        <v>верно</v>
      </c>
      <c r="AB9" s="23">
        <f t="shared" si="2"/>
        <v>90</v>
      </c>
    </row>
    <row r="10" spans="1:28" ht="15.75">
      <c r="A10" s="9" t="s">
        <v>51</v>
      </c>
      <c r="B10" s="17">
        <f>SUM($B$5:$B$9)</f>
        <v>737</v>
      </c>
      <c r="C10" s="34">
        <f>SUM($C$5:$C$9)</f>
        <v>459</v>
      </c>
      <c r="D10" s="18">
        <f>C10/B10*100</f>
        <v>62.279511533242882</v>
      </c>
      <c r="E10" s="10">
        <f t="shared" ref="E10:Z10" si="3">SUM(E5:E9)</f>
        <v>173</v>
      </c>
      <c r="F10" s="10">
        <f t="shared" si="3"/>
        <v>74</v>
      </c>
      <c r="G10" s="10">
        <f t="shared" si="3"/>
        <v>45</v>
      </c>
      <c r="H10" s="10">
        <f t="shared" si="3"/>
        <v>45</v>
      </c>
      <c r="I10" s="10">
        <f t="shared" si="3"/>
        <v>36</v>
      </c>
      <c r="J10" s="10">
        <f t="shared" si="3"/>
        <v>29</v>
      </c>
      <c r="K10" s="10">
        <f t="shared" si="3"/>
        <v>14</v>
      </c>
      <c r="L10" s="10">
        <f t="shared" si="3"/>
        <v>16</v>
      </c>
      <c r="M10" s="10">
        <f t="shared" si="3"/>
        <v>12</v>
      </c>
      <c r="N10" s="10">
        <f t="shared" si="3"/>
        <v>8</v>
      </c>
      <c r="O10" s="10">
        <f t="shared" si="3"/>
        <v>3</v>
      </c>
      <c r="P10" s="10">
        <f t="shared" si="3"/>
        <v>2</v>
      </c>
      <c r="Q10" s="10">
        <f t="shared" si="3"/>
        <v>1</v>
      </c>
      <c r="R10" s="10">
        <f t="shared" si="3"/>
        <v>1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26" t="str">
        <f t="shared" si="1"/>
        <v>верно</v>
      </c>
      <c r="AB10" s="35">
        <f t="shared" si="2"/>
        <v>459</v>
      </c>
    </row>
    <row r="11" spans="1:28" s="37" customFormat="1"/>
    <row r="12" spans="1:28" ht="15.75">
      <c r="B12" s="16" t="s">
        <v>52</v>
      </c>
      <c r="C12" s="61" t="s">
        <v>63</v>
      </c>
      <c r="D12" s="62"/>
      <c r="E12" s="30">
        <f>E10</f>
        <v>173</v>
      </c>
      <c r="F12" s="30">
        <f>F10*2</f>
        <v>148</v>
      </c>
      <c r="G12" s="30">
        <f>G10*3</f>
        <v>135</v>
      </c>
      <c r="H12" s="30">
        <f>H10*4</f>
        <v>180</v>
      </c>
      <c r="I12" s="30">
        <f>I10*5</f>
        <v>180</v>
      </c>
      <c r="J12" s="30">
        <f>J10*6</f>
        <v>174</v>
      </c>
      <c r="K12" s="30">
        <f>K10*7</f>
        <v>98</v>
      </c>
      <c r="L12" s="30">
        <f>L10*8</f>
        <v>128</v>
      </c>
      <c r="M12" s="30">
        <f>M10*9</f>
        <v>108</v>
      </c>
      <c r="N12" s="30">
        <f>N10*10</f>
        <v>80</v>
      </c>
      <c r="O12" s="30">
        <f>O10*11</f>
        <v>33</v>
      </c>
      <c r="P12" s="30">
        <f>P10*12</f>
        <v>24</v>
      </c>
      <c r="Q12" s="30">
        <f>Q10*13</f>
        <v>13</v>
      </c>
      <c r="R12" s="30">
        <f>R10*14</f>
        <v>14</v>
      </c>
      <c r="S12" s="30">
        <f>S10*15</f>
        <v>0</v>
      </c>
      <c r="T12" s="30">
        <f>T10*16</f>
        <v>0</v>
      </c>
      <c r="U12" s="30">
        <f>U10*17</f>
        <v>0</v>
      </c>
      <c r="V12" s="30">
        <f>V10*18</f>
        <v>0</v>
      </c>
      <c r="W12" s="30">
        <f>W10*19</f>
        <v>0</v>
      </c>
      <c r="X12" s="30">
        <f>X10*20</f>
        <v>0</v>
      </c>
      <c r="Y12" s="30">
        <f>Y10*21</f>
        <v>0</v>
      </c>
      <c r="Z12" s="30">
        <f>Z10*22</f>
        <v>0</v>
      </c>
      <c r="AA12" s="28">
        <f>SUM(E12:Z12)</f>
        <v>1488</v>
      </c>
    </row>
    <row r="13" spans="1:28">
      <c r="B13" s="16" t="s">
        <v>52</v>
      </c>
      <c r="C13" s="31" t="e">
        <f>IF($AA$12=#REF!, "верно число участий", "ОШИБКА по участиям - в табл.5 или(и) табл.7")</f>
        <v>#REF!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5" spans="1:28" ht="18" customHeight="1">
      <c r="B15" s="39"/>
    </row>
    <row r="16" spans="1:28" ht="22.5" customHeight="1">
      <c r="B16" s="72" t="s">
        <v>74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</sheetData>
  <protectedRanges>
    <protectedRange sqref="B5:C9 E5:Z9 B15:M15" name="Разрешенный"/>
    <protectedRange password="CCC5" sqref="AA5:AB10 A5:A10 D5:D9 B10:Z10 B12:B13 B12:AA12 A1:AB4 B13:O13 B15:H15" name="Запрещенный"/>
  </protectedRanges>
  <mergeCells count="7">
    <mergeCell ref="E3:Z3"/>
    <mergeCell ref="B16:S16"/>
    <mergeCell ref="C12:D12"/>
    <mergeCell ref="A3:A4"/>
    <mergeCell ref="B3:B4"/>
    <mergeCell ref="C3:C4"/>
    <mergeCell ref="D3:D4"/>
  </mergeCells>
  <conditionalFormatting sqref="AA12 AA5:AA10">
    <cfRule type="cellIs" dxfId="1" priority="2" operator="equal">
      <formula>"ошибка"</formula>
    </cfRule>
  </conditionalFormatting>
  <conditionalFormatting sqref="C13">
    <cfRule type="containsText" dxfId="0" priority="1" operator="containsText" text="ошибка">
      <formula>NOT(ISERROR(SEARCH("ошибка",C13)))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73" zoomScaleNormal="73" workbookViewId="0">
      <selection activeCell="J21" sqref="J21"/>
    </sheetView>
  </sheetViews>
  <sheetFormatPr defaultColWidth="9.140625" defaultRowHeight="15"/>
  <cols>
    <col min="1" max="1" width="5" style="1" customWidth="1"/>
    <col min="2" max="2" width="30" style="1" customWidth="1"/>
    <col min="3" max="3" width="15.140625" style="1" customWidth="1"/>
    <col min="4" max="4" width="29.85546875" style="1" customWidth="1"/>
    <col min="5" max="5" width="16.28515625" style="1" customWidth="1"/>
    <col min="6" max="6" width="29" style="1" customWidth="1"/>
    <col min="7" max="7" width="16.28515625" style="1" customWidth="1"/>
    <col min="8" max="8" width="11.140625" style="22" bestFit="1" customWidth="1"/>
    <col min="9" max="16384" width="9.140625" style="1"/>
  </cols>
  <sheetData>
    <row r="1" spans="1:8" ht="87" customHeight="1">
      <c r="E1" s="68" t="s">
        <v>72</v>
      </c>
      <c r="F1" s="68"/>
    </row>
    <row r="2" spans="1:8" ht="28.5" customHeight="1">
      <c r="A2" s="69" t="s">
        <v>69</v>
      </c>
      <c r="B2" s="69"/>
      <c r="C2" s="69"/>
      <c r="D2" s="69"/>
      <c r="E2" s="69"/>
      <c r="F2" s="69"/>
    </row>
    <row r="3" spans="1:8" ht="16.5" customHeight="1">
      <c r="A3" s="70" t="s">
        <v>22</v>
      </c>
      <c r="B3" s="70"/>
      <c r="C3" s="71"/>
      <c r="D3" s="71"/>
      <c r="E3" s="71"/>
      <c r="F3" s="71"/>
    </row>
    <row r="4" spans="1:8" ht="17.25" customHeight="1">
      <c r="A4" s="2"/>
      <c r="B4" s="56"/>
      <c r="C4" s="56"/>
      <c r="D4" s="56"/>
      <c r="E4" s="59"/>
      <c r="F4" s="22"/>
    </row>
    <row r="5" spans="1:8" ht="17.25" customHeight="1">
      <c r="A5" s="2"/>
      <c r="B5" s="56"/>
      <c r="C5" s="56"/>
      <c r="D5" s="56"/>
      <c r="E5" s="59"/>
      <c r="F5" s="22"/>
      <c r="G5" s="20"/>
    </row>
    <row r="6" spans="1:8" ht="15.75">
      <c r="A6" s="2"/>
      <c r="B6" s="40"/>
      <c r="C6" s="40"/>
      <c r="D6" s="40"/>
      <c r="E6" s="59"/>
      <c r="F6" s="57"/>
      <c r="G6" s="57"/>
      <c r="H6" s="58"/>
    </row>
    <row r="7" spans="1:8" s="20" customFormat="1" ht="20.25" customHeight="1">
      <c r="A7" s="14" t="s">
        <v>73</v>
      </c>
      <c r="B7" s="15"/>
      <c r="C7" s="19"/>
      <c r="D7" s="19"/>
      <c r="E7" s="21"/>
      <c r="F7" s="21"/>
      <c r="H7" s="22"/>
    </row>
    <row r="8" spans="1:8" ht="75.75" customHeight="1">
      <c r="A8" s="41" t="s">
        <v>0</v>
      </c>
      <c r="B8" s="42" t="s">
        <v>1</v>
      </c>
      <c r="C8" s="43" t="s">
        <v>5</v>
      </c>
      <c r="D8" s="43" t="s">
        <v>2</v>
      </c>
      <c r="E8" s="43" t="s">
        <v>3</v>
      </c>
      <c r="F8" s="51" t="s">
        <v>4</v>
      </c>
      <c r="G8" s="46" t="s">
        <v>62</v>
      </c>
      <c r="H8" s="52"/>
    </row>
    <row r="9" spans="1:8" ht="15.75" customHeight="1">
      <c r="A9" s="4">
        <v>1</v>
      </c>
      <c r="B9" s="47" t="s">
        <v>15</v>
      </c>
      <c r="C9" s="4"/>
      <c r="D9" s="4"/>
      <c r="E9" s="4"/>
      <c r="F9" s="49"/>
      <c r="G9" s="50">
        <f>E9+F9</f>
        <v>0</v>
      </c>
      <c r="H9" s="53"/>
    </row>
    <row r="10" spans="1:8" ht="15.75" customHeight="1">
      <c r="A10" s="4">
        <v>2</v>
      </c>
      <c r="B10" s="47" t="s">
        <v>21</v>
      </c>
      <c r="C10" s="4"/>
      <c r="D10" s="4"/>
      <c r="E10" s="4"/>
      <c r="F10" s="49"/>
      <c r="G10" s="50">
        <f t="shared" ref="G10:G32" si="0">E10+F10</f>
        <v>0</v>
      </c>
      <c r="H10" s="53"/>
    </row>
    <row r="11" spans="1:8" ht="15.75" customHeight="1">
      <c r="A11" s="4">
        <v>3</v>
      </c>
      <c r="B11" s="47" t="s">
        <v>10</v>
      </c>
      <c r="C11" s="4"/>
      <c r="D11" s="4"/>
      <c r="E11" s="4"/>
      <c r="F11" s="49"/>
      <c r="G11" s="50">
        <f t="shared" si="0"/>
        <v>0</v>
      </c>
      <c r="H11" s="53"/>
    </row>
    <row r="12" spans="1:8" ht="15.75" customHeight="1">
      <c r="A12" s="4">
        <v>4</v>
      </c>
      <c r="B12" s="47" t="s">
        <v>11</v>
      </c>
      <c r="C12" s="4"/>
      <c r="D12" s="4"/>
      <c r="E12" s="4"/>
      <c r="F12" s="49"/>
      <c r="G12" s="50">
        <f t="shared" si="0"/>
        <v>0</v>
      </c>
      <c r="H12" s="53"/>
    </row>
    <row r="13" spans="1:8" ht="15.75" customHeight="1">
      <c r="A13" s="4">
        <v>5</v>
      </c>
      <c r="B13" s="47" t="s">
        <v>65</v>
      </c>
      <c r="C13" s="4"/>
      <c r="D13" s="4"/>
      <c r="E13" s="4"/>
      <c r="F13" s="49"/>
      <c r="G13" s="50">
        <f t="shared" si="0"/>
        <v>0</v>
      </c>
      <c r="H13" s="53"/>
    </row>
    <row r="14" spans="1:8" ht="37.5" customHeight="1">
      <c r="A14" s="48">
        <v>6</v>
      </c>
      <c r="B14" s="47" t="s">
        <v>66</v>
      </c>
      <c r="C14" s="4"/>
      <c r="D14" s="4"/>
      <c r="E14" s="4"/>
      <c r="F14" s="49"/>
      <c r="G14" s="50">
        <f t="shared" si="0"/>
        <v>0</v>
      </c>
      <c r="H14" s="53"/>
    </row>
    <row r="15" spans="1:8" ht="15.75" customHeight="1">
      <c r="A15" s="4">
        <v>7</v>
      </c>
      <c r="B15" s="47" t="s">
        <v>61</v>
      </c>
      <c r="C15" s="4"/>
      <c r="D15" s="4"/>
      <c r="E15" s="4"/>
      <c r="F15" s="49"/>
      <c r="G15" s="50">
        <f t="shared" si="0"/>
        <v>0</v>
      </c>
      <c r="H15" s="53"/>
    </row>
    <row r="16" spans="1:8" ht="15.75" customHeight="1">
      <c r="A16" s="4">
        <v>8</v>
      </c>
      <c r="B16" s="47" t="s">
        <v>12</v>
      </c>
      <c r="C16" s="4"/>
      <c r="D16" s="4"/>
      <c r="E16" s="4"/>
      <c r="F16" s="49"/>
      <c r="G16" s="50">
        <f t="shared" si="0"/>
        <v>0</v>
      </c>
      <c r="H16" s="53"/>
    </row>
    <row r="17" spans="1:8" ht="15.75" customHeight="1">
      <c r="A17" s="4">
        <v>9</v>
      </c>
      <c r="B17" s="47" t="s">
        <v>7</v>
      </c>
      <c r="C17" s="4"/>
      <c r="D17" s="4"/>
      <c r="E17" s="4"/>
      <c r="F17" s="49"/>
      <c r="G17" s="50">
        <f t="shared" si="0"/>
        <v>0</v>
      </c>
      <c r="H17" s="53"/>
    </row>
    <row r="18" spans="1:8" ht="15.75" customHeight="1">
      <c r="A18" s="4">
        <v>10</v>
      </c>
      <c r="B18" s="47" t="s">
        <v>23</v>
      </c>
      <c r="C18" s="4"/>
      <c r="D18" s="4"/>
      <c r="E18" s="4"/>
      <c r="F18" s="49"/>
      <c r="G18" s="50">
        <f t="shared" si="0"/>
        <v>0</v>
      </c>
      <c r="H18" s="53"/>
    </row>
    <row r="19" spans="1:8" ht="15.75" customHeight="1">
      <c r="A19" s="4">
        <v>11</v>
      </c>
      <c r="B19" s="47" t="s">
        <v>24</v>
      </c>
      <c r="C19" s="4"/>
      <c r="D19" s="4"/>
      <c r="E19" s="4"/>
      <c r="F19" s="49"/>
      <c r="G19" s="50">
        <f t="shared" si="0"/>
        <v>0</v>
      </c>
      <c r="H19" s="53"/>
    </row>
    <row r="20" spans="1:8" ht="15.75" customHeight="1">
      <c r="A20" s="4">
        <v>12</v>
      </c>
      <c r="B20" s="47" t="s">
        <v>13</v>
      </c>
      <c r="C20" s="4"/>
      <c r="D20" s="4"/>
      <c r="E20" s="4"/>
      <c r="F20" s="49"/>
      <c r="G20" s="50">
        <f t="shared" si="0"/>
        <v>0</v>
      </c>
      <c r="H20" s="53"/>
    </row>
    <row r="21" spans="1:8" ht="32.25" customHeight="1">
      <c r="A21" s="4">
        <v>13</v>
      </c>
      <c r="B21" s="47" t="s">
        <v>67</v>
      </c>
      <c r="C21" s="4"/>
      <c r="D21" s="4"/>
      <c r="E21" s="4"/>
      <c r="F21" s="49"/>
      <c r="G21" s="50">
        <f t="shared" si="0"/>
        <v>0</v>
      </c>
      <c r="H21" s="53"/>
    </row>
    <row r="22" spans="1:8" ht="15.75" customHeight="1">
      <c r="A22" s="4">
        <v>14</v>
      </c>
      <c r="B22" s="47" t="s">
        <v>14</v>
      </c>
      <c r="C22" s="4"/>
      <c r="D22" s="4"/>
      <c r="E22" s="4"/>
      <c r="F22" s="49"/>
      <c r="G22" s="50">
        <f t="shared" si="0"/>
        <v>0</v>
      </c>
      <c r="H22" s="53"/>
    </row>
    <row r="23" spans="1:8" ht="15.75" customHeight="1">
      <c r="A23" s="4">
        <v>15</v>
      </c>
      <c r="B23" s="47" t="s">
        <v>6</v>
      </c>
      <c r="C23" s="4"/>
      <c r="D23" s="4"/>
      <c r="E23" s="4"/>
      <c r="F23" s="49"/>
      <c r="G23" s="50">
        <f t="shared" si="0"/>
        <v>0</v>
      </c>
      <c r="H23" s="53"/>
    </row>
    <row r="24" spans="1:8" ht="15.75" customHeight="1">
      <c r="A24" s="4">
        <v>16</v>
      </c>
      <c r="B24" s="47" t="s">
        <v>18</v>
      </c>
      <c r="C24" s="4"/>
      <c r="D24" s="4"/>
      <c r="E24" s="4"/>
      <c r="F24" s="49"/>
      <c r="G24" s="50">
        <f t="shared" si="0"/>
        <v>0</v>
      </c>
      <c r="H24" s="53"/>
    </row>
    <row r="25" spans="1:8" ht="15.75" customHeight="1">
      <c r="A25" s="4">
        <v>17</v>
      </c>
      <c r="B25" s="47" t="s">
        <v>8</v>
      </c>
      <c r="C25" s="4"/>
      <c r="D25" s="4"/>
      <c r="E25" s="4"/>
      <c r="F25" s="49"/>
      <c r="G25" s="50">
        <f t="shared" si="0"/>
        <v>0</v>
      </c>
      <c r="H25" s="53"/>
    </row>
    <row r="26" spans="1:8" ht="15.75" customHeight="1">
      <c r="A26" s="4">
        <v>18</v>
      </c>
      <c r="B26" s="47" t="s">
        <v>17</v>
      </c>
      <c r="C26" s="4"/>
      <c r="D26" s="4"/>
      <c r="E26" s="4"/>
      <c r="F26" s="49"/>
      <c r="G26" s="50">
        <f t="shared" si="0"/>
        <v>0</v>
      </c>
      <c r="H26" s="53"/>
    </row>
    <row r="27" spans="1:8" ht="15.75" customHeight="1">
      <c r="A27" s="4">
        <v>19</v>
      </c>
      <c r="B27" s="47" t="s">
        <v>16</v>
      </c>
      <c r="C27" s="4"/>
      <c r="D27" s="4"/>
      <c r="E27" s="4"/>
      <c r="F27" s="49"/>
      <c r="G27" s="50">
        <f t="shared" si="0"/>
        <v>0</v>
      </c>
      <c r="H27" s="53"/>
    </row>
    <row r="28" spans="1:8" ht="15.75" customHeight="1">
      <c r="A28" s="4">
        <v>20</v>
      </c>
      <c r="B28" s="47" t="s">
        <v>9</v>
      </c>
      <c r="C28" s="4"/>
      <c r="D28" s="4"/>
      <c r="E28" s="4"/>
      <c r="F28" s="49"/>
      <c r="G28" s="50">
        <f t="shared" si="0"/>
        <v>0</v>
      </c>
      <c r="H28" s="53"/>
    </row>
    <row r="29" spans="1:8" ht="15.75" customHeight="1">
      <c r="A29" s="4">
        <v>21</v>
      </c>
      <c r="B29" s="47" t="s">
        <v>19</v>
      </c>
      <c r="C29" s="4"/>
      <c r="D29" s="4"/>
      <c r="E29" s="4"/>
      <c r="F29" s="49"/>
      <c r="G29" s="50">
        <f t="shared" si="0"/>
        <v>0</v>
      </c>
      <c r="H29" s="53"/>
    </row>
    <row r="30" spans="1:8" ht="15.75" customHeight="1">
      <c r="A30" s="4">
        <v>22</v>
      </c>
      <c r="B30" s="47" t="s">
        <v>20</v>
      </c>
      <c r="C30" s="4"/>
      <c r="D30" s="4"/>
      <c r="E30" s="4"/>
      <c r="F30" s="49"/>
      <c r="G30" s="50">
        <f t="shared" si="0"/>
        <v>0</v>
      </c>
      <c r="H30" s="53"/>
    </row>
    <row r="31" spans="1:8" ht="15.75" customHeight="1">
      <c r="A31" s="4"/>
      <c r="B31" s="11"/>
      <c r="C31" s="4"/>
      <c r="D31" s="4"/>
      <c r="E31" s="4"/>
      <c r="F31" s="49"/>
      <c r="G31" s="50">
        <f t="shared" si="0"/>
        <v>0</v>
      </c>
      <c r="H31" s="53"/>
    </row>
    <row r="32" spans="1:8" ht="15.75" customHeight="1">
      <c r="A32" s="4"/>
      <c r="B32" s="11"/>
      <c r="C32" s="4"/>
      <c r="D32" s="4"/>
      <c r="E32" s="4"/>
      <c r="F32" s="49"/>
      <c r="G32" s="50">
        <f t="shared" si="0"/>
        <v>0</v>
      </c>
      <c r="H32" s="53"/>
    </row>
    <row r="33" spans="1:8" ht="15.75">
      <c r="A33" s="5"/>
      <c r="B33" s="5"/>
      <c r="C33" s="5"/>
      <c r="D33" s="29">
        <f>SUM(D9:D32)</f>
        <v>0</v>
      </c>
      <c r="E33" s="32" t="str">
        <f>IF(D33='Приложение 2'!$AA$12, "верно", "ОШИБКА по участиям - см. также табл.7")</f>
        <v>верно</v>
      </c>
      <c r="F33" s="33"/>
      <c r="G33" s="50"/>
      <c r="H33" s="1"/>
    </row>
    <row r="34" spans="1:8">
      <c r="B34" s="3"/>
      <c r="C34" s="3"/>
      <c r="D34" s="3"/>
      <c r="E34" s="3"/>
      <c r="F34" s="3"/>
    </row>
    <row r="35" spans="1:8" ht="16.5" customHeight="1">
      <c r="A35" s="6" t="s">
        <v>59</v>
      </c>
      <c r="B35" s="6"/>
      <c r="C35" s="67"/>
      <c r="D35" s="67"/>
    </row>
    <row r="36" spans="1:8" ht="16.5" customHeight="1">
      <c r="A36" s="1" t="s">
        <v>58</v>
      </c>
      <c r="C36" s="67"/>
      <c r="D36" s="67"/>
    </row>
  </sheetData>
  <protectedRanges>
    <protectedRange password="CCC5" sqref="E1 A2:A3 C7:D7 C8:F8 D33:G33 A35:B36 H4:H6 H8 F6 B4:B6 A7:B8" name="Запрещенный"/>
    <protectedRange sqref="C35:D36 E4:E6 A9:H32" name="Разрешенный"/>
    <protectedRange password="CCC5" sqref="G8" name="Запрещенный_2"/>
  </protectedRanges>
  <mergeCells count="6">
    <mergeCell ref="C36:D36"/>
    <mergeCell ref="E1:F1"/>
    <mergeCell ref="A2:F2"/>
    <mergeCell ref="A3:B3"/>
    <mergeCell ref="C3:F3"/>
    <mergeCell ref="C35:D35"/>
  </mergeCells>
  <conditionalFormatting sqref="F6:G6">
    <cfRule type="containsText" dxfId="7" priority="2" operator="containsText" text="ошибка">
      <formula>NOT(ISERROR(SEARCH("ошибка",F6)))</formula>
    </cfRule>
    <cfRule type="containsText" dxfId="6" priority="3" operator="containsText" text="ошибка">
      <formula>NOT(ISERROR(SEARCH("ошибка",F6)))</formula>
    </cfRule>
    <cfRule type="containsText" dxfId="5" priority="4" operator="containsText" text="ошибка">
      <formula>NOT(ISERROR(SEARCH("ошибка",F6)))</formula>
    </cfRule>
    <cfRule type="expression" dxfId="4" priority="5">
      <formula>"ошибка**"</formula>
    </cfRule>
  </conditionalFormatting>
  <conditionalFormatting sqref="E33">
    <cfRule type="containsText" dxfId="3" priority="1" operator="containsText" text="ошибка">
      <formula>NOT(ISERROR(SEARCH("ошибка",E33)))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>
      <selection activeCell="G21" sqref="G21"/>
    </sheetView>
  </sheetViews>
  <sheetFormatPr defaultRowHeight="15"/>
  <cols>
    <col min="1" max="1" width="8.5703125" customWidth="1"/>
    <col min="2" max="2" width="16.85546875" customWidth="1"/>
    <col min="3" max="3" width="13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38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6" t="s">
        <v>52</v>
      </c>
      <c r="AB1" s="16" t="s">
        <v>52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</row>
    <row r="3" spans="1:28" ht="15.75">
      <c r="A3" s="63" t="s">
        <v>25</v>
      </c>
      <c r="B3" s="64" t="s">
        <v>26</v>
      </c>
      <c r="C3" s="65" t="s">
        <v>70</v>
      </c>
      <c r="D3" s="64" t="s">
        <v>28</v>
      </c>
      <c r="E3" s="60" t="s">
        <v>64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4"/>
      <c r="AB3" s="23"/>
    </row>
    <row r="4" spans="1:28" ht="103.5" customHeight="1">
      <c r="A4" s="63"/>
      <c r="B4" s="64"/>
      <c r="C4" s="66"/>
      <c r="D4" s="64"/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3" t="s">
        <v>36</v>
      </c>
      <c r="M4" s="13" t="s">
        <v>37</v>
      </c>
      <c r="N4" s="13" t="s">
        <v>38</v>
      </c>
      <c r="O4" s="13" t="s">
        <v>39</v>
      </c>
      <c r="P4" s="13" t="s">
        <v>40</v>
      </c>
      <c r="Q4" s="13" t="s">
        <v>41</v>
      </c>
      <c r="R4" s="13" t="s">
        <v>42</v>
      </c>
      <c r="S4" s="13" t="s">
        <v>43</v>
      </c>
      <c r="T4" s="13" t="s">
        <v>44</v>
      </c>
      <c r="U4" s="13" t="s">
        <v>45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71</v>
      </c>
      <c r="AA4" s="25"/>
      <c r="AB4" s="23"/>
    </row>
    <row r="5" spans="1:28" ht="15.75">
      <c r="A5" s="45" t="s">
        <v>46</v>
      </c>
      <c r="B5" s="44"/>
      <c r="C5" s="36"/>
      <c r="D5" s="18" t="e">
        <f t="shared" ref="D5:D9" si="0">C5/B5*100</f>
        <v>#DIV/0!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27" t="str">
        <f t="shared" ref="AA5:AA10" si="1">IF($C5=$AB5, "верно", "ошибка")</f>
        <v>верно</v>
      </c>
      <c r="AB5" s="23">
        <f t="shared" ref="AB5:AB10" si="2">SUM($E5:$Z5)</f>
        <v>0</v>
      </c>
    </row>
    <row r="6" spans="1:28" ht="15.75">
      <c r="A6" s="45" t="s">
        <v>47</v>
      </c>
      <c r="B6" s="44"/>
      <c r="C6" s="36"/>
      <c r="D6" s="18" t="e">
        <f t="shared" si="0"/>
        <v>#DIV/0!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27" t="str">
        <f t="shared" si="1"/>
        <v>верно</v>
      </c>
      <c r="AB6" s="23">
        <f t="shared" si="2"/>
        <v>0</v>
      </c>
    </row>
    <row r="7" spans="1:28" ht="15.75">
      <c r="A7" s="45" t="s">
        <v>48</v>
      </c>
      <c r="B7" s="44"/>
      <c r="C7" s="36"/>
      <c r="D7" s="18" t="e">
        <f t="shared" si="0"/>
        <v>#DIV/0!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27" t="str">
        <f t="shared" si="1"/>
        <v>верно</v>
      </c>
      <c r="AB7" s="23">
        <f t="shared" si="2"/>
        <v>0</v>
      </c>
    </row>
    <row r="8" spans="1:28" ht="15.75">
      <c r="A8" s="45" t="s">
        <v>49</v>
      </c>
      <c r="B8" s="44"/>
      <c r="C8" s="36"/>
      <c r="D8" s="18" t="e">
        <f t="shared" si="0"/>
        <v>#DIV/0!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7" t="str">
        <f t="shared" si="1"/>
        <v>верно</v>
      </c>
      <c r="AB8" s="23">
        <f t="shared" si="2"/>
        <v>0</v>
      </c>
    </row>
    <row r="9" spans="1:28" ht="15.75">
      <c r="A9" s="45" t="s">
        <v>50</v>
      </c>
      <c r="B9" s="44"/>
      <c r="C9" s="36"/>
      <c r="D9" s="18" t="e">
        <f t="shared" si="0"/>
        <v>#DIV/0!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27" t="str">
        <f t="shared" si="1"/>
        <v>верно</v>
      </c>
      <c r="AB9" s="23">
        <f t="shared" si="2"/>
        <v>0</v>
      </c>
    </row>
    <row r="10" spans="1:28" ht="15.75">
      <c r="A10" s="9" t="s">
        <v>51</v>
      </c>
      <c r="B10" s="17">
        <f>SUM($B$5:$B$9)</f>
        <v>0</v>
      </c>
      <c r="C10" s="34">
        <f>SUM($C$5:$C$9)</f>
        <v>0</v>
      </c>
      <c r="D10" s="18" t="e">
        <f>C10/B10*100</f>
        <v>#DIV/0!</v>
      </c>
      <c r="E10" s="10">
        <f t="shared" ref="E10:Z10" si="3">SUM(E5:E9)</f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26" t="str">
        <f t="shared" si="1"/>
        <v>верно</v>
      </c>
      <c r="AB10" s="35">
        <f t="shared" si="2"/>
        <v>0</v>
      </c>
    </row>
    <row r="11" spans="1:28" s="37" customForma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28" ht="15.75">
      <c r="B12" s="16" t="s">
        <v>52</v>
      </c>
      <c r="C12" s="61" t="s">
        <v>63</v>
      </c>
      <c r="D12" s="62"/>
      <c r="E12" s="30">
        <f>E10</f>
        <v>0</v>
      </c>
      <c r="F12" s="30">
        <f>F10*2</f>
        <v>0</v>
      </c>
      <c r="G12" s="30">
        <f>G10*3</f>
        <v>0</v>
      </c>
      <c r="H12" s="30">
        <f>H10*4</f>
        <v>0</v>
      </c>
      <c r="I12" s="30">
        <f>I10*5</f>
        <v>0</v>
      </c>
      <c r="J12" s="30">
        <f>J10*6</f>
        <v>0</v>
      </c>
      <c r="K12" s="30">
        <f>K10*7</f>
        <v>0</v>
      </c>
      <c r="L12" s="30">
        <f>L10*8</f>
        <v>0</v>
      </c>
      <c r="M12" s="30">
        <f>M10*9</f>
        <v>0</v>
      </c>
      <c r="N12" s="30">
        <f>N10*10</f>
        <v>0</v>
      </c>
      <c r="O12" s="30">
        <f>O10*11</f>
        <v>0</v>
      </c>
      <c r="P12" s="30">
        <f>P10*12</f>
        <v>0</v>
      </c>
      <c r="Q12" s="30">
        <f>Q10*13</f>
        <v>0</v>
      </c>
      <c r="R12" s="30">
        <f>R10*14</f>
        <v>0</v>
      </c>
      <c r="S12" s="30">
        <f>S10*15</f>
        <v>0</v>
      </c>
      <c r="T12" s="30">
        <f>T10*16</f>
        <v>0</v>
      </c>
      <c r="U12" s="30">
        <f>U10*17</f>
        <v>0</v>
      </c>
      <c r="V12" s="30">
        <f>V10*18</f>
        <v>0</v>
      </c>
      <c r="W12" s="30">
        <f>W10*19</f>
        <v>0</v>
      </c>
      <c r="X12" s="30">
        <f>X10*20</f>
        <v>0</v>
      </c>
      <c r="Y12" s="30">
        <f>Y10*21</f>
        <v>0</v>
      </c>
      <c r="Z12" s="30">
        <f>Z10*22</f>
        <v>0</v>
      </c>
      <c r="AA12" s="28">
        <f>SUM(E12:Z12)</f>
        <v>0</v>
      </c>
    </row>
    <row r="14" spans="1:28" ht="18" customHeight="1">
      <c r="B14" s="39"/>
    </row>
    <row r="15" spans="1:28" ht="22.5" customHeight="1">
      <c r="B15" s="72" t="s">
        <v>74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</sheetData>
  <protectedRanges>
    <protectedRange sqref="B5:C9 B14:M14 E5:Z9" name="Разрешенный"/>
    <protectedRange password="CCC5" sqref="AA5:AB10 A5:A10 B10:Z10 D5:D9 B14:H14 B12:AA12 A1:AB4" name="Запрещенный"/>
  </protectedRanges>
  <mergeCells count="8">
    <mergeCell ref="B15:S15"/>
    <mergeCell ref="E3:Z3"/>
    <mergeCell ref="B11:S11"/>
    <mergeCell ref="C12:D12"/>
    <mergeCell ref="A3:A4"/>
    <mergeCell ref="B3:B4"/>
    <mergeCell ref="C3:C4"/>
    <mergeCell ref="D3:D4"/>
  </mergeCells>
  <conditionalFormatting sqref="AA12 AA5:AA10">
    <cfRule type="cellIs" dxfId="2" priority="2" operator="equal">
      <formula>"ошибка"</formula>
    </cfRule>
  </conditionalFormatting>
  <pageMargins left="0.35433070866141736" right="0.1574803149606299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 прил 2</vt:lpstr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2018-11-26T08:39:53Z</dcterms:modified>
</cp:coreProperties>
</file>